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is_\Dropbox\ARCOTEL\Paginas Web\"/>
    </mc:Choice>
  </mc:AlternateContent>
  <xr:revisionPtr revIDLastSave="0" documentId="13_ncr:1_{EDD6D268-D50C-4DE2-9F81-03E76A3453C3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Rg" sheetId="1" r:id="rId1"/>
    <sheet name="Tr" sheetId="4" r:id="rId2"/>
    <sheet name="Tra" sheetId="5" r:id="rId3"/>
    <sheet name="Rf" sheetId="3" r:id="rId4"/>
    <sheet name="Rc" sheetId="9" r:id="rId5"/>
    <sheet name="RLC" sheetId="10" r:id="rId6"/>
  </sheets>
  <externalReferences>
    <externalReference r:id="rId7"/>
  </externalReferences>
  <definedNames>
    <definedName name="_xlnm.Print_Area" localSheetId="5">RLC!$A$1:$I$51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0" l="1"/>
  <c r="B4" i="10"/>
  <c r="B2" i="5"/>
  <c r="C2" i="5"/>
  <c r="D2" i="5"/>
  <c r="E2" i="5"/>
  <c r="F2" i="5"/>
  <c r="G2" i="5"/>
  <c r="M2" i="5" l="1"/>
  <c r="L2" i="5"/>
  <c r="K2" i="5"/>
  <c r="J2" i="5"/>
  <c r="I2" i="5"/>
  <c r="I4" i="5" s="1"/>
  <c r="H2" i="5"/>
  <c r="H4" i="5" s="1"/>
  <c r="G4" i="5"/>
  <c r="F4" i="5"/>
  <c r="E4" i="5"/>
  <c r="J4" i="5"/>
  <c r="B4" i="5"/>
  <c r="J4" i="9"/>
  <c r="I4" i="9"/>
  <c r="H4" i="9"/>
  <c r="G4" i="9"/>
  <c r="M2" i="9"/>
  <c r="M4" i="9" s="1"/>
  <c r="L2" i="9"/>
  <c r="L4" i="9" s="1"/>
  <c r="K2" i="9"/>
  <c r="K4" i="9" s="1"/>
  <c r="J2" i="9"/>
  <c r="I2" i="9"/>
  <c r="H2" i="9"/>
  <c r="G2" i="9"/>
  <c r="F2" i="9"/>
  <c r="F4" i="9" s="1"/>
  <c r="E2" i="9"/>
  <c r="E4" i="9" s="1"/>
  <c r="D2" i="9"/>
  <c r="D4" i="9" s="1"/>
  <c r="C2" i="9"/>
  <c r="C4" i="9" s="1"/>
  <c r="B2" i="9"/>
  <c r="B4" i="9" s="1"/>
  <c r="M4" i="5"/>
  <c r="C4" i="5"/>
  <c r="H2" i="3"/>
  <c r="H4" i="3" s="1"/>
  <c r="I2" i="3"/>
  <c r="J2" i="3"/>
  <c r="J4" i="3" s="1"/>
  <c r="K2" i="3"/>
  <c r="K4" i="3" s="1"/>
  <c r="L2" i="3"/>
  <c r="L4" i="3" s="1"/>
  <c r="M2" i="3"/>
  <c r="M4" i="3" s="1"/>
  <c r="G2" i="3"/>
  <c r="G4" i="3" s="1"/>
  <c r="F2" i="3"/>
  <c r="F4" i="3" s="1"/>
  <c r="E2" i="3"/>
  <c r="E4" i="3" s="1"/>
  <c r="D2" i="3"/>
  <c r="D4" i="3" s="1"/>
  <c r="C2" i="3"/>
  <c r="C4" i="3" s="1"/>
  <c r="I4" i="3"/>
  <c r="B2" i="3"/>
  <c r="B4" i="3" s="1"/>
  <c r="L4" i="5"/>
  <c r="K4" i="5"/>
  <c r="D4" i="5"/>
  <c r="M4" i="4"/>
  <c r="L4" i="4"/>
  <c r="K4" i="4"/>
  <c r="J4" i="4"/>
  <c r="I4" i="4"/>
  <c r="H4" i="4"/>
  <c r="G4" i="4"/>
  <c r="F4" i="4"/>
  <c r="E4" i="4"/>
  <c r="D4" i="4"/>
  <c r="C4" i="4"/>
  <c r="B4" i="4"/>
  <c r="C4" i="1"/>
  <c r="D4" i="1"/>
  <c r="E4" i="1"/>
  <c r="F4" i="1"/>
  <c r="G4" i="1"/>
  <c r="H4" i="1"/>
  <c r="I4" i="1"/>
  <c r="J4" i="1"/>
  <c r="K4" i="1"/>
  <c r="L4" i="1"/>
  <c r="M4" i="1"/>
  <c r="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tc={1B928F81-53BF-47A2-ABFD-A2C5F13191D9}</author>
  </authors>
  <commentList>
    <comment ref="A3" authorId="0" shapeId="0" xr:uid="{1B928F81-53BF-47A2-ABFD-A2C5F13191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SUMA EL TIEMPO QUE SE DEMORA EN SOLUCIONAR CADA CLIENTE REPORTADO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tc={F05A0738-57BB-413B-94DD-EE3658F39CBF}</author>
  </authors>
  <commentList>
    <comment ref="A3" authorId="0" shapeId="0" xr:uid="{F05A0738-57BB-413B-94DD-EE3658F39C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suma todos los timepos de reparación d ecada avería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tc={ACE00E75-5BE6-456A-9F23-FB3BFC44FEE4}</author>
  </authors>
  <commentList>
    <comment ref="A3" authorId="0" shapeId="0" xr:uid="{ACE00E75-5BE6-456A-9F23-FB3BFC44FE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Suma valores de cada encuesta y se divide para el total</t>
      </text>
    </comment>
  </commentList>
</comments>
</file>

<file path=xl/sharedStrings.xml><?xml version="1.0" encoding="utf-8"?>
<sst xmlns="http://schemas.openxmlformats.org/spreadsheetml/2006/main" count="86" uniqueCount="38">
  <si>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</si>
  <si>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</si>
  <si>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</si>
  <si>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</si>
  <si>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</si>
  <si>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</si>
  <si>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</si>
  <si>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</si>
  <si>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</si>
  <si>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</si>
  <si>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</si>
  <si>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</si>
  <si>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LS: CLIENTES TOTALES</t>
  </si>
  <si>
    <t>RG TOTAL RECLAMOS GENERALES</t>
  </si>
  <si>
    <t>Rr: TOTAL RECLAMOS REPORTADOS</t>
  </si>
  <si>
    <t>Te: TIEMPO ESPERA PARA SOLUCIÓN (HORAS)</t>
  </si>
  <si>
    <t>Tr TIEMPO MÁXIMO DE RESOLUCIÓN (HORAS)</t>
  </si>
  <si>
    <t xml:space="preserve">% RG PROCEDENTES </t>
  </si>
  <si>
    <t>Fe: TOTAL FACTURAS EMITIDAS</t>
  </si>
  <si>
    <t>Fr: FACTURAS RECLAMOS PROCEDENTES</t>
  </si>
  <si>
    <t>% Rf: RECLAMOS FACTURACION</t>
  </si>
  <si>
    <t>% Rf MENOR AL 2%</t>
  </si>
  <si>
    <t>% RG MENOR O IGUAL A 2%</t>
  </si>
  <si>
    <t>Tra MENOR A 24 HORAS</t>
  </si>
  <si>
    <t>Rc MENOR A 2%</t>
  </si>
  <si>
    <t>Tcl: TOTAL CLIENTES</t>
  </si>
  <si>
    <t>Rc: Reclamos Canal menor al 98% del contratado</t>
  </si>
  <si>
    <t xml:space="preserve">% Rc: Reclamos Canal menor al 98% </t>
  </si>
  <si>
    <t>MAXIMO 7 DIAS DE ESPERA/168 horas</t>
  </si>
  <si>
    <t>Nc: Número Encuestados</t>
  </si>
  <si>
    <t>RLC: Relación con el cliente</t>
  </si>
  <si>
    <t>Ar: Total de Averías Efectivas Reparadas</t>
  </si>
  <si>
    <t>Te: Tiempo de reparación de avería (HORAS)</t>
  </si>
  <si>
    <t>Tra: Tiempo promediod e reparación (HORAS)</t>
  </si>
  <si>
    <t>RLC MAYOR A 3</t>
  </si>
  <si>
    <t>Ci: Calificación de los encuestados</t>
  </si>
  <si>
    <t>ENERO - JUNIO</t>
  </si>
  <si>
    <t>JULIO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</si>
</sst>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9" fontId="0" fillId="0" borderId="7" xfId="0" applyNumberFormat="1" applyBorder="1"/>
    <xf numFmtId="0" fontId="2" fillId="0" borderId="0" xfId="0" applyFont="1"/>
    <xf numFmtId="2" fontId="0" fillId="0" borderId="7" xfId="1" applyNumberFormat="1" applyFont="1" applyBorder="1"/>
    <xf numFmtId="0" fontId="4" fillId="0" borderId="2" xfId="0" applyFont="1" applyBorder="1" applyAlignment="1">
      <alignment horizontal="center"/>
    </xf>
    <xf numFmtId="0" fontId="0" fillId="2" borderId="1" xfId="0" applyFill="1" applyBorder="1"/>
    <xf numFmtId="2" fontId="0" fillId="0" borderId="7" xfId="0" applyNumberFormat="1" applyBorder="1"/>
    <xf numFmtId="0" fontId="1" fillId="0" borderId="8" xfId="0" applyFont="1" applyBorder="1"/>
    <xf numFmtId="0" fontId="0" fillId="3" borderId="9" xfId="0" applyFill="1" applyBorder="1"/>
    <xf numFmtId="0" fontId="0" fillId="3" borderId="10" xfId="0" applyFill="1" applyBorder="1"/>
    <xf numFmtId="2" fontId="0" fillId="0" borderId="11" xfId="0" applyNumberFormat="1" applyBorder="1"/>
    <xf numFmtId="2" fontId="0" fillId="0" borderId="12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RECLAMOS GENERALES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 2025 </a:t>
            </a:r>
            <a:r>
              <a:rPr lang="es-EC" sz="2400" b="0" i="1" u="none" strike="noStrike" baseline="0">
                <a:solidFill>
                  <a:srgbClr val="7030A0"/>
                </a:solidFill>
                <a:effectLst/>
                <a:latin typeface="Arial Black" panose="020B0A04020102020204" pitchFamily="34" charset="0"/>
              </a:rPr>
              <a:t>                                                           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8274809095465008"/>
          <c:y val="5.5132383980946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30460093516588"/>
          <c:y val="8.6306928312120269E-3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Rg!$A$2</c:f>
              <c:strCache>
                <c:ptCount val="1"/>
                <c:pt idx="0">
                  <c:v>LS: CLIENTES TOTALES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val>
            <c:numRef>
              <c:f>Rg!$B$2:$M$2</c:f>
              <c:numCache>
                <c:formatCode>General</c:formatCode>
                <c:ptCount val="12"/>
                <c:pt idx="0">
                  <c:v>2005</c:v>
                </c:pt>
                <c:pt idx="1">
                  <c:v>1849</c:v>
                </c:pt>
                <c:pt idx="2">
                  <c:v>1966</c:v>
                </c:pt>
                <c:pt idx="3">
                  <c:v>2182</c:v>
                </c:pt>
                <c:pt idx="4">
                  <c:v>2089</c:v>
                </c:pt>
                <c:pt idx="5">
                  <c:v>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01-451B-A923-E40E9FA829E3}"/>
            </c:ext>
          </c:extLst>
        </c:ser>
        <c:ser>
          <c:idx val="0"/>
          <c:order val="1"/>
          <c:tx>
            <c:strRef>
              <c:f>Rg!$A$3</c:f>
              <c:strCache>
                <c:ptCount val="1"/>
                <c:pt idx="0">
                  <c:v>RG TOTAL RECLAMOS GENERALES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Rg!$B$1:$M$1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Rg!$B$3:$M$3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42</c:v>
                </c:pt>
                <c:pt idx="3">
                  <c:v>47</c:v>
                </c:pt>
                <c:pt idx="4">
                  <c:v>39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51B-A923-E40E9FA829E3}"/>
            </c:ext>
          </c:extLst>
        </c:ser>
        <c:ser>
          <c:idx val="2"/>
          <c:order val="2"/>
          <c:tx>
            <c:strRef>
              <c:f>Rg!$A$4</c:f>
              <c:strCache>
                <c:ptCount val="1"/>
                <c:pt idx="0">
                  <c:v>% RG PROCEDENTES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Rg!$B$1:$M$1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Rg!$B$4:$M$4</c:f>
              <c:numCache>
                <c:formatCode>0%</c:formatCode>
                <c:ptCount val="12"/>
                <c:pt idx="0">
                  <c:v>2.2443890274314215E-2</c:v>
                </c:pt>
                <c:pt idx="1">
                  <c:v>2.1633315305570579E-2</c:v>
                </c:pt>
                <c:pt idx="2">
                  <c:v>2.1363173957273652E-2</c:v>
                </c:pt>
                <c:pt idx="3">
                  <c:v>2.1539871677360219E-2</c:v>
                </c:pt>
                <c:pt idx="4">
                  <c:v>1.8669219722355194E-2</c:v>
                </c:pt>
                <c:pt idx="5">
                  <c:v>1.4150943396226415E-2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1-451B-A923-E40E9FA8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TR - TIEMPO RECLAMOS GENERALES 2023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8274809095465008"/>
          <c:y val="5.5132383980946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30460093516588"/>
          <c:y val="8.6306524325421071E-3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Tr!$A$3</c:f>
              <c:strCache>
                <c:ptCount val="1"/>
                <c:pt idx="0">
                  <c:v>Te: TIEMPO ESPERA PARA SOLUCIÓN (HORAS)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Tr!$B$1:$M$1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Tr!$B$2:$M$2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42</c:v>
                </c:pt>
                <c:pt idx="3">
                  <c:v>47</c:v>
                </c:pt>
                <c:pt idx="4">
                  <c:v>39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2-4FF4-9ECA-CC744953504A}"/>
            </c:ext>
          </c:extLst>
        </c:ser>
        <c:ser>
          <c:idx val="0"/>
          <c:order val="1"/>
          <c:tx>
            <c:strRef>
              <c:f>Tr!$A$3</c:f>
              <c:strCache>
                <c:ptCount val="1"/>
                <c:pt idx="0">
                  <c:v>Te: TIEMPO ESPERA PARA SOLUCIÓN (HORAS)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Tr!$B$1:$M$1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Tr!$B$3:$M$3</c:f>
              <c:numCache>
                <c:formatCode>General</c:formatCode>
                <c:ptCount val="12"/>
                <c:pt idx="0">
                  <c:v>58</c:v>
                </c:pt>
                <c:pt idx="1">
                  <c:v>40</c:v>
                </c:pt>
                <c:pt idx="2">
                  <c:v>42</c:v>
                </c:pt>
                <c:pt idx="3">
                  <c:v>60</c:v>
                </c:pt>
                <c:pt idx="4">
                  <c:v>64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2-4FF4-9ECA-CC744953504A}"/>
            </c:ext>
          </c:extLst>
        </c:ser>
        <c:ser>
          <c:idx val="2"/>
          <c:order val="2"/>
          <c:tx>
            <c:strRef>
              <c:f>Tr!$A$4</c:f>
              <c:strCache>
                <c:ptCount val="1"/>
                <c:pt idx="0">
                  <c:v>Tr TIEMPO MÁXIMO DE RESOLUCIÓN (HORAS)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Tr!$B$4:$M$4</c:f>
              <c:numCache>
                <c:formatCode>0.00</c:formatCode>
                <c:ptCount val="12"/>
                <c:pt idx="0">
                  <c:v>1.288888888888889</c:v>
                </c:pt>
                <c:pt idx="1">
                  <c:v>1</c:v>
                </c:pt>
                <c:pt idx="2">
                  <c:v>1</c:v>
                </c:pt>
                <c:pt idx="3">
                  <c:v>1.2765957446808511</c:v>
                </c:pt>
                <c:pt idx="4">
                  <c:v>1.641025641025641</c:v>
                </c:pt>
                <c:pt idx="5">
                  <c:v>2.3703703703703702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2-4FF4-9ECA-CC744953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  <c:extLst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TIEMPO REPARACION AVERIAS 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2023 </a:t>
            </a:r>
            <a:r>
              <a:rPr lang="es-EC" sz="2400" b="0" i="1" u="none" strike="noStrike" baseline="0">
                <a:solidFill>
                  <a:srgbClr val="7030A0"/>
                </a:solidFill>
                <a:effectLst/>
                <a:latin typeface="Arial Black" panose="020B0A04020102020204" pitchFamily="34" charset="0"/>
              </a:rPr>
              <a:t>                                                           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8274809095465008"/>
          <c:y val="5.5132383980946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242719260732"/>
          <c:y val="5.6624611951032328E-2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Tra!$A$2</c:f>
              <c:strCache>
                <c:ptCount val="1"/>
                <c:pt idx="0">
                  <c:v>Ar: Total de Averías Efectivas Reparadas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val>
            <c:numRef>
              <c:f>Tra!$B$2:$M$2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42</c:v>
                </c:pt>
                <c:pt idx="3">
                  <c:v>47</c:v>
                </c:pt>
                <c:pt idx="4">
                  <c:v>39</c:v>
                </c:pt>
                <c:pt idx="5">
                  <c:v>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C-482F-80AE-508FE7A7CA7C}"/>
            </c:ext>
          </c:extLst>
        </c:ser>
        <c:ser>
          <c:idx val="0"/>
          <c:order val="1"/>
          <c:tx>
            <c:strRef>
              <c:f>Tra!$A$3</c:f>
              <c:strCache>
                <c:ptCount val="1"/>
                <c:pt idx="0">
                  <c:v>Te: Tiempo de reparación de avería (HORAS)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Tra!$B$1:$M$1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Tra!$B$3:$M$3</c:f>
              <c:numCache>
                <c:formatCode>General</c:formatCode>
                <c:ptCount val="12"/>
                <c:pt idx="0">
                  <c:v>58</c:v>
                </c:pt>
                <c:pt idx="1">
                  <c:v>40</c:v>
                </c:pt>
                <c:pt idx="2">
                  <c:v>42</c:v>
                </c:pt>
                <c:pt idx="3">
                  <c:v>60</c:v>
                </c:pt>
                <c:pt idx="4">
                  <c:v>64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C-482F-80AE-508FE7A7CA7C}"/>
            </c:ext>
          </c:extLst>
        </c:ser>
        <c:ser>
          <c:idx val="2"/>
          <c:order val="2"/>
          <c:tx>
            <c:strRef>
              <c:f>Tra!$A$4</c:f>
              <c:strCache>
                <c:ptCount val="1"/>
                <c:pt idx="0">
                  <c:v>Tra: Tiempo promediod e reparación (HORAS)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Tra!$B$4:$M$4</c:f>
              <c:numCache>
                <c:formatCode>0.00</c:formatCode>
                <c:ptCount val="12"/>
                <c:pt idx="0">
                  <c:v>1.288888888888889</c:v>
                </c:pt>
                <c:pt idx="1">
                  <c:v>1</c:v>
                </c:pt>
                <c:pt idx="2">
                  <c:v>1</c:v>
                </c:pt>
                <c:pt idx="3">
                  <c:v>1.2765957446808511</c:v>
                </c:pt>
                <c:pt idx="4">
                  <c:v>1.641025641025641</c:v>
                </c:pt>
                <c:pt idx="5">
                  <c:v>2.3703703703703702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C-482F-80AE-508FE7A7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% RECLAMOS DE FACTURACION 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2023 </a:t>
            </a:r>
            <a:r>
              <a:rPr lang="es-EC" sz="2400" b="0" i="1" u="none" strike="noStrike" baseline="0">
                <a:solidFill>
                  <a:srgbClr val="7030A0"/>
                </a:solidFill>
                <a:effectLst/>
                <a:latin typeface="Arial Black" panose="020B0A04020102020204" pitchFamily="34" charset="0"/>
              </a:rPr>
              <a:t>                                                           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8274809095465008"/>
          <c:y val="5.5132383980946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242719260732"/>
          <c:y val="5.6624611951032328E-2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Rf!$A$2</c:f>
              <c:strCache>
                <c:ptCount val="1"/>
                <c:pt idx="0">
                  <c:v>Fe: TOTAL FACTURAS EMITIDAS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val>
            <c:numRef>
              <c:f>Rf!$B$2:$M$2</c:f>
              <c:numCache>
                <c:formatCode>General</c:formatCode>
                <c:ptCount val="12"/>
                <c:pt idx="0">
                  <c:v>2005</c:v>
                </c:pt>
                <c:pt idx="1">
                  <c:v>1849</c:v>
                </c:pt>
                <c:pt idx="2">
                  <c:v>1966</c:v>
                </c:pt>
                <c:pt idx="3">
                  <c:v>2182</c:v>
                </c:pt>
                <c:pt idx="4">
                  <c:v>2089</c:v>
                </c:pt>
                <c:pt idx="5">
                  <c:v>1908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74-469C-B5EA-ACFDADDD9D54}"/>
            </c:ext>
          </c:extLst>
        </c:ser>
        <c:ser>
          <c:idx val="0"/>
          <c:order val="1"/>
          <c:tx>
            <c:strRef>
              <c:f>Rf!$A$3</c:f>
              <c:strCache>
                <c:ptCount val="1"/>
                <c:pt idx="0">
                  <c:v>Fr: FACTURAS RECLAMOS PROCEDENTES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Rf!$B$1:$M$1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Rf!$B$3:$M$3</c:f>
              <c:numCache>
                <c:formatCode>General</c:formatCode>
                <c:ptCount val="12"/>
                <c:pt idx="0">
                  <c:v>14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4-469C-B5EA-ACFDADDD9D54}"/>
            </c:ext>
          </c:extLst>
        </c:ser>
        <c:ser>
          <c:idx val="2"/>
          <c:order val="2"/>
          <c:tx>
            <c:strRef>
              <c:f>Rf!$A$4</c:f>
              <c:strCache>
                <c:ptCount val="1"/>
                <c:pt idx="0">
                  <c:v>% Rf: RECLAMOS FACTURACION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Rf!$B$1:$M$1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Rf!$B$4:$M$4</c:f>
              <c:numCache>
                <c:formatCode>0%</c:formatCode>
                <c:ptCount val="12"/>
                <c:pt idx="0">
                  <c:v>6.9825436408977558E-3</c:v>
                </c:pt>
                <c:pt idx="1">
                  <c:v>1.081665765278529E-3</c:v>
                </c:pt>
                <c:pt idx="2">
                  <c:v>3.0518819938962359E-3</c:v>
                </c:pt>
                <c:pt idx="3">
                  <c:v>3.2080659945004585E-3</c:v>
                </c:pt>
                <c:pt idx="4">
                  <c:v>3.829583532790809E-3</c:v>
                </c:pt>
                <c:pt idx="5">
                  <c:v>6.2893081761006293E-3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4-469C-B5EA-ACFDADDD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% RECLAMOS CAPACIDAD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 CANAL 2023 </a:t>
            </a:r>
            <a:r>
              <a:rPr lang="es-EC" sz="2400" b="0" i="1" u="none" strike="noStrike" baseline="0">
                <a:solidFill>
                  <a:srgbClr val="7030A0"/>
                </a:solidFill>
                <a:effectLst/>
                <a:latin typeface="Arial Black" panose="020B0A04020102020204" pitchFamily="34" charset="0"/>
              </a:rPr>
              <a:t>                                                           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8274809095465008"/>
          <c:y val="5.5132383980946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242719260732"/>
          <c:y val="5.6624611951032328E-2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'Rc'!$A$2</c:f>
              <c:strCache>
                <c:ptCount val="1"/>
                <c:pt idx="0">
                  <c:v>Tcl: TOTAL CLIENTES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val>
            <c:numRef>
              <c:f>'Rc'!$B$2:$M$2</c:f>
              <c:numCache>
                <c:formatCode>General</c:formatCode>
                <c:ptCount val="12"/>
                <c:pt idx="0">
                  <c:v>2005</c:v>
                </c:pt>
                <c:pt idx="1">
                  <c:v>1849</c:v>
                </c:pt>
                <c:pt idx="2">
                  <c:v>1966</c:v>
                </c:pt>
                <c:pt idx="3">
                  <c:v>2182</c:v>
                </c:pt>
                <c:pt idx="4">
                  <c:v>2089</c:v>
                </c:pt>
                <c:pt idx="5">
                  <c:v>1908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4-4913-8A61-EA285E9D170A}"/>
            </c:ext>
          </c:extLst>
        </c:ser>
        <c:ser>
          <c:idx val="0"/>
          <c:order val="1"/>
          <c:tx>
            <c:strRef>
              <c:f>'Rc'!$A$3</c:f>
              <c:strCache>
                <c:ptCount val="1"/>
                <c:pt idx="0">
                  <c:v>Rc: Reclamos Canal menor al 98% del contratado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'Rc'!$B$1:$M$1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'Rc'!$B$3:$M$3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22</c:v>
                </c:pt>
                <c:pt idx="3">
                  <c:v>14</c:v>
                </c:pt>
                <c:pt idx="4">
                  <c:v>15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4-4913-8A61-EA285E9D170A}"/>
            </c:ext>
          </c:extLst>
        </c:ser>
        <c:ser>
          <c:idx val="2"/>
          <c:order val="2"/>
          <c:tx>
            <c:strRef>
              <c:f>'Rc'!$A$4</c:f>
              <c:strCache>
                <c:ptCount val="1"/>
                <c:pt idx="0">
                  <c:v>% Rc: Reclamos Canal menor al 98%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'Rc'!$B$4:$M$4</c:f>
              <c:numCache>
                <c:formatCode>0%</c:formatCode>
                <c:ptCount val="12"/>
                <c:pt idx="0">
                  <c:v>4.9875311720698253E-3</c:v>
                </c:pt>
                <c:pt idx="1">
                  <c:v>1.081665765278529E-2</c:v>
                </c:pt>
                <c:pt idx="2">
                  <c:v>1.1190233977619531E-2</c:v>
                </c:pt>
                <c:pt idx="3">
                  <c:v>6.416131989000917E-3</c:v>
                </c:pt>
                <c:pt idx="4">
                  <c:v>7.1804691239827668E-3</c:v>
                </c:pt>
                <c:pt idx="5">
                  <c:v>9.9580712788259959E-3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4-4913-8A61-EA285E9D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2400" b="1">
                <a:solidFill>
                  <a:srgbClr val="7030A0"/>
                </a:solidFill>
                <a:latin typeface="Arial Black" panose="020B0A04020102020204" pitchFamily="34" charset="0"/>
              </a:rPr>
              <a:t>RELACION CON EL CLIENTE </a:t>
            </a:r>
            <a:r>
              <a:rPr lang="es-EC" sz="2400" b="1" baseline="0">
                <a:solidFill>
                  <a:srgbClr val="7030A0"/>
                </a:solidFill>
                <a:latin typeface="Arial Black" panose="020B0A04020102020204" pitchFamily="34" charset="0"/>
              </a:rPr>
              <a:t>2023 </a:t>
            </a:r>
            <a:r>
              <a:rPr lang="es-EC" sz="2400" b="0" i="1" u="none" strike="noStrike" baseline="0">
                <a:solidFill>
                  <a:srgbClr val="7030A0"/>
                </a:solidFill>
                <a:effectLst/>
                <a:latin typeface="Arial Black" panose="020B0A04020102020204" pitchFamily="34" charset="0"/>
              </a:rPr>
              <a:t>                                                            </a:t>
            </a:r>
            <a:endParaRPr lang="es-EC" sz="2400">
              <a:solidFill>
                <a:srgbClr val="7030A0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6824529318955481"/>
          <c:y val="5.2820665991135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242719260732"/>
          <c:y val="5.6624611951032328E-2"/>
          <c:w val="0.86393298281804232"/>
          <c:h val="0.81971305326420374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RLC!$A$2</c:f>
              <c:strCache>
                <c:ptCount val="1"/>
                <c:pt idx="0">
                  <c:v>Nc: Número Encuestados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val>
            <c:numRef>
              <c:f>RLC!$B$2:$C$2</c:f>
              <c:numCache>
                <c:formatCode>General</c:formatCode>
                <c:ptCount val="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2-4DF2-8CB1-141305AEE8F9}"/>
            </c:ext>
          </c:extLst>
        </c:ser>
        <c:ser>
          <c:idx val="0"/>
          <c:order val="1"/>
          <c:tx>
            <c:strRef>
              <c:f>RLC!$A$3</c:f>
              <c:strCache>
                <c:ptCount val="1"/>
                <c:pt idx="0">
                  <c:v>Ci: Calificación de los encuestados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RLC!$B$1:$C$1</c:f>
              <c:strCache>
                <c:ptCount val="2"/>
                <c:pt idx="0">
                  <c:v>ENERO - JUNIO</c:v>
                </c:pt>
                <c:pt idx="1">
                  <c:v>JULIO - DICIEMBRE</c:v>
                </c:pt>
              </c:strCache>
            </c:strRef>
          </c:cat>
          <c:val>
            <c:numRef>
              <c:f>RLC!$B$3:$C$3</c:f>
              <c:numCache>
                <c:formatCode>General</c:formatCode>
                <c:ptCount val="2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2-4DF2-8CB1-141305AEE8F9}"/>
            </c:ext>
          </c:extLst>
        </c:ser>
        <c:ser>
          <c:idx val="2"/>
          <c:order val="2"/>
          <c:tx>
            <c:strRef>
              <c:f>RLC!$A$4</c:f>
              <c:strCache>
                <c:ptCount val="1"/>
                <c:pt idx="0">
                  <c:v>RLC: Relación con el cliente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002060">
                        <a:alpha val="42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RLC!$B$1:$C$1</c:f>
              <c:strCache>
                <c:ptCount val="2"/>
                <c:pt idx="0">
                  <c:v>ENERO - JUNIO</c:v>
                </c:pt>
                <c:pt idx="1">
                  <c:v>JULIO - DICIEMBRE</c:v>
                </c:pt>
              </c:strCache>
            </c:strRef>
          </c:cat>
          <c:val>
            <c:numRef>
              <c:f>RLC!$B$4:$C$4</c:f>
              <c:numCache>
                <c:formatCode>0.00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2-4DF2-8CB1-141305AE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361904"/>
        <c:axId val="236349936"/>
        <c:axId val="293289424"/>
      </c:bar3DChart>
      <c:catAx>
        <c:axId val="2363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49936"/>
        <c:crosses val="autoZero"/>
        <c:auto val="1"/>
        <c:lblAlgn val="ctr"/>
        <c:lblOffset val="100"/>
        <c:noMultiLvlLbl val="0"/>
      </c:catAx>
      <c:valAx>
        <c:axId val="2363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6361904"/>
        <c:crosses val="autoZero"/>
        <c:crossBetween val="between"/>
      </c:valAx>
      <c:serAx>
        <c:axId val="293289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236349936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" l="0.11811023622047245" r="0.11811023622047245" t="0.15748031496062992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190499</xdr:rowOff>
    </xdr:from>
    <xdr:to>
      <xdr:col>13</xdr:col>
      <xdr:colOff>542925</xdr:colOff>
      <xdr:row>49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190499</xdr:rowOff>
    </xdr:from>
    <xdr:to>
      <xdr:col>13</xdr:col>
      <xdr:colOff>542925</xdr:colOff>
      <xdr:row>49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BC1902-EFEA-4723-8AE6-E7886FB35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190499</xdr:rowOff>
    </xdr:from>
    <xdr:to>
      <xdr:col>13</xdr:col>
      <xdr:colOff>542925</xdr:colOff>
      <xdr:row>50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8DAFAF-8DAE-4812-AAE1-EBA6193A0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190499</xdr:rowOff>
    </xdr:from>
    <xdr:to>
      <xdr:col>13</xdr:col>
      <xdr:colOff>542925</xdr:colOff>
      <xdr:row>50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B6CD1C-8B56-4329-9E48-E01108D3B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190499</xdr:rowOff>
    </xdr:from>
    <xdr:to>
      <xdr:col>13</xdr:col>
      <xdr:colOff>542925</xdr:colOff>
      <xdr:row>50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6BC16A-DEB3-4BAE-A8F6-9265C1630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5</xdr:row>
      <xdr:rowOff>4232</xdr:rowOff>
    </xdr:from>
    <xdr:to>
      <xdr:col>8</xdr:col>
      <xdr:colOff>656166</xdr:colOff>
      <xdr:row>51</xdr:row>
      <xdr:rowOff>1058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E006A1-4F75-4B2C-AA22-B448AF516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_\Dropbox\ARCOTEL\Paginas%20Web\WEB_CALIDAD_MEGAS&amp;MEGAS_Lllenar%20solo%20celdas%20verdes.xlsx" TargetMode="External"/><Relationship Id="rId1" Type="http://schemas.openxmlformats.org/officeDocument/2006/relationships/externalLinkPath" Target="WEB_CALIDAD_MEGAS&amp;MEGAS_Lllenar%20solo%20celdas%20ver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"/>
      <sheetName val="Tr"/>
      <sheetName val="Tra"/>
      <sheetName val="Rf"/>
      <sheetName val="Rc"/>
      <sheetName val="R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ENERO - JUNIO</v>
          </cell>
          <cell r="C1" t="str">
            <v>JULIO - DICIEMBRE</v>
          </cell>
        </row>
        <row r="2">
          <cell r="A2" t="str">
            <v>Nc: Número Encuestados</v>
          </cell>
          <cell r="B2">
            <v>100</v>
          </cell>
        </row>
        <row r="3">
          <cell r="A3" t="str">
            <v>Ci: Calificación de los encuestados</v>
          </cell>
          <cell r="B3">
            <v>400</v>
          </cell>
        </row>
        <row r="4">
          <cell r="A4" t="str">
            <v>RLC: Relación con el cliente</v>
          </cell>
          <cell r="B4">
            <v>4</v>
          </cell>
          <cell r="C4" t="e">
            <v>#DIV/0!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is Alberto Jadán Elizalde" id="{E5ACE7C7-3689-4000-A3BA-DF62C4EA0DF1}" userId="28c9ff18e2ebdf5d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3-07-17T18:56:05.68" personId="{E5ACE7C7-3689-4000-A3BA-DF62C4EA0DF1}" id="{1B928F81-53BF-47A2-ABFD-A2C5F13191D9}">
    <text>SE SUMA EL TIEMPO QUE SE DEMORA EN SOLUCIONAR CADA CLIENTE REPORTADO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" dT="2023-07-17T20:28:13.79" personId="{E5ACE7C7-3689-4000-A3BA-DF62C4EA0DF1}" id="{F05A0738-57BB-413B-94DD-EE3658F39CBF}">
    <text>Se suma todos los timepos de reparación d ecada avería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" dT="2023-07-17T20:09:01.23" personId="{E5ACE7C7-3689-4000-A3BA-DF62C4EA0DF1}" id="{ACE00E75-5BE6-456A-9F23-FB3BFC44FEE4}">
    <text>Suma valores de cada encuesta y se divide para el total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workbookViewId="0">
      <selection activeCell="B3" sqref="B3:G3"/>
    </sheetView>
  </sheetViews>
  <sheetFormatPr baseColWidth="10" defaultRowHeight="14.5" x14ac:dyDescent="0.35"/>
  <cols>
    <col min="1" max="1" width="39.08984375" customWidth="1"/>
  </cols>
  <sheetData>
    <row r="1" spans="1:14" ht="15.5" x14ac:dyDescent="0.35">
      <c r="A1" s="9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7"/>
    </row>
    <row r="2" spans="1:14" ht="15.5" x14ac:dyDescent="0.35">
      <c r="A2" s="4" t="s">
        <v>12</v>
      </c>
      <c r="B2" s="10">
        <v>2005</v>
      </c>
      <c r="C2" s="10">
        <v>1849</v>
      </c>
      <c r="D2" s="10">
        <v>1966</v>
      </c>
      <c r="E2" s="10">
        <v>2182</v>
      </c>
      <c r="F2" s="10">
        <v>2089</v>
      </c>
      <c r="G2" s="10">
        <v>1908</v>
      </c>
      <c r="H2" s="10"/>
      <c r="I2" s="10"/>
      <c r="J2" s="10"/>
      <c r="K2" s="10"/>
      <c r="L2" s="10"/>
      <c r="M2" s="10"/>
    </row>
    <row r="3" spans="1:14" ht="15.5" x14ac:dyDescent="0.35">
      <c r="A3" s="4" t="s">
        <v>13</v>
      </c>
      <c r="B3" s="10">
        <v>45</v>
      </c>
      <c r="C3" s="10">
        <v>40</v>
      </c>
      <c r="D3" s="10">
        <v>42</v>
      </c>
      <c r="E3" s="10">
        <v>47</v>
      </c>
      <c r="F3" s="10">
        <v>39</v>
      </c>
      <c r="G3" s="10">
        <v>27</v>
      </c>
      <c r="H3" s="10"/>
      <c r="I3" s="10"/>
      <c r="J3" s="10"/>
      <c r="K3" s="10"/>
      <c r="L3" s="10"/>
      <c r="M3" s="10"/>
    </row>
    <row r="4" spans="1:14" ht="16" thickBot="1" x14ac:dyDescent="0.4">
      <c r="A4" s="5" t="s">
        <v>17</v>
      </c>
      <c r="B4" s="6">
        <f>(B3)/B2</f>
        <v>2.2443890274314215E-2</v>
      </c>
      <c r="C4" s="6">
        <f t="shared" ref="C4:M4" si="0">(C3)/C2</f>
        <v>2.1633315305570579E-2</v>
      </c>
      <c r="D4" s="6">
        <f t="shared" si="0"/>
        <v>2.1363173957273652E-2</v>
      </c>
      <c r="E4" s="6">
        <f t="shared" si="0"/>
        <v>2.1539871677360219E-2</v>
      </c>
      <c r="F4" s="6">
        <f t="shared" si="0"/>
        <v>1.8669219722355194E-2</v>
      </c>
      <c r="G4" s="6">
        <f t="shared" si="0"/>
        <v>1.4150943396226415E-2</v>
      </c>
      <c r="H4" s="6" t="e">
        <f t="shared" si="0"/>
        <v>#DIV/0!</v>
      </c>
      <c r="I4" s="6" t="e">
        <f t="shared" si="0"/>
        <v>#DIV/0!</v>
      </c>
      <c r="J4" s="6" t="e">
        <f t="shared" si="0"/>
        <v>#DIV/0!</v>
      </c>
      <c r="K4" s="6" t="e">
        <f t="shared" si="0"/>
        <v>#DIV/0!</v>
      </c>
      <c r="L4" s="6" t="e">
        <f t="shared" si="0"/>
        <v>#DIV/0!</v>
      </c>
      <c r="M4" s="6" t="e">
        <f t="shared" si="0"/>
        <v>#DIV/0!</v>
      </c>
    </row>
  </sheetData>
  <pageMargins left="0.31496062992125984" right="0.31496062992125984" top="0.55118110236220474" bottom="0.3543307086614173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9F37-C659-4070-929F-BC528075101E}">
  <dimension ref="A1:N4"/>
  <sheetViews>
    <sheetView workbookViewId="0">
      <selection activeCell="B3" sqref="B3:G3"/>
    </sheetView>
  </sheetViews>
  <sheetFormatPr baseColWidth="10" defaultRowHeight="14.5" x14ac:dyDescent="0.35"/>
  <cols>
    <col min="1" max="1" width="48.1796875" customWidth="1"/>
  </cols>
  <sheetData>
    <row r="1" spans="1:14" ht="15.5" x14ac:dyDescent="0.35">
      <c r="A1" s="9" t="s">
        <v>28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7"/>
    </row>
    <row r="2" spans="1:14" ht="15.5" x14ac:dyDescent="0.35">
      <c r="A2" s="4" t="s">
        <v>14</v>
      </c>
      <c r="B2" s="10">
        <v>45</v>
      </c>
      <c r="C2" s="10">
        <v>40</v>
      </c>
      <c r="D2" s="10">
        <v>42</v>
      </c>
      <c r="E2" s="10">
        <v>47</v>
      </c>
      <c r="F2" s="10">
        <v>39</v>
      </c>
      <c r="G2" s="10">
        <v>27</v>
      </c>
      <c r="H2" s="10"/>
      <c r="I2" s="10"/>
      <c r="J2" s="10"/>
      <c r="K2" s="10"/>
      <c r="L2" s="10"/>
      <c r="M2" s="10"/>
    </row>
    <row r="3" spans="1:14" ht="15.5" x14ac:dyDescent="0.35">
      <c r="A3" s="4" t="s">
        <v>15</v>
      </c>
      <c r="B3" s="10">
        <v>58</v>
      </c>
      <c r="C3" s="10">
        <v>40</v>
      </c>
      <c r="D3" s="10">
        <v>42</v>
      </c>
      <c r="E3" s="10">
        <v>60</v>
      </c>
      <c r="F3" s="10">
        <v>64</v>
      </c>
      <c r="G3" s="10">
        <v>64</v>
      </c>
      <c r="H3" s="10"/>
      <c r="I3" s="10"/>
      <c r="J3" s="10"/>
      <c r="K3" s="10"/>
      <c r="L3" s="10"/>
      <c r="M3" s="10"/>
    </row>
    <row r="4" spans="1:14" ht="16" thickBot="1" x14ac:dyDescent="0.4">
      <c r="A4" s="5" t="s">
        <v>16</v>
      </c>
      <c r="B4" s="8">
        <f>(B3)/B2</f>
        <v>1.288888888888889</v>
      </c>
      <c r="C4" s="8">
        <f t="shared" ref="C4:M4" si="0">(C3)/C2</f>
        <v>1</v>
      </c>
      <c r="D4" s="8">
        <f t="shared" si="0"/>
        <v>1</v>
      </c>
      <c r="E4" s="8">
        <f t="shared" si="0"/>
        <v>1.2765957446808511</v>
      </c>
      <c r="F4" s="8">
        <f t="shared" si="0"/>
        <v>1.641025641025641</v>
      </c>
      <c r="G4" s="8">
        <f t="shared" si="0"/>
        <v>2.3703703703703702</v>
      </c>
      <c r="H4" s="8" t="e">
        <f t="shared" si="0"/>
        <v>#DIV/0!</v>
      </c>
      <c r="I4" s="8" t="e">
        <f t="shared" si="0"/>
        <v>#DIV/0!</v>
      </c>
      <c r="J4" s="8" t="e">
        <f t="shared" si="0"/>
        <v>#DIV/0!</v>
      </c>
      <c r="K4" s="8" t="e">
        <f t="shared" si="0"/>
        <v>#DIV/0!</v>
      </c>
      <c r="L4" s="8" t="e">
        <f t="shared" si="0"/>
        <v>#DIV/0!</v>
      </c>
      <c r="M4" s="8" t="e">
        <f t="shared" si="0"/>
        <v>#DIV/0!</v>
      </c>
    </row>
  </sheetData>
  <pageMargins left="0.31496062992125984" right="0.31496062992125984" top="0.55118110236220474" bottom="0.35433070866141736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9706-C7F2-47FF-8BFA-80D1C8DEF317}">
  <dimension ref="A1:N4"/>
  <sheetViews>
    <sheetView workbookViewId="0">
      <selection activeCell="B4" sqref="B4:M4"/>
    </sheetView>
  </sheetViews>
  <sheetFormatPr baseColWidth="10" defaultRowHeight="14.5" x14ac:dyDescent="0.35"/>
  <cols>
    <col min="1" max="1" width="43.26953125" customWidth="1"/>
  </cols>
  <sheetData>
    <row r="1" spans="1:14" ht="15.5" x14ac:dyDescent="0.35">
      <c r="A1" s="9" t="s">
        <v>23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7"/>
    </row>
    <row r="2" spans="1:14" ht="15.5" x14ac:dyDescent="0.35">
      <c r="A2" s="4" t="s">
        <v>31</v>
      </c>
      <c r="B2" s="1">
        <f>Tr!$B$2</f>
        <v>45</v>
      </c>
      <c r="C2" s="1">
        <f>Tr!$C$2</f>
        <v>40</v>
      </c>
      <c r="D2" s="1">
        <f>Tr!$D$2</f>
        <v>42</v>
      </c>
      <c r="E2" s="1">
        <f>Tr!$E$2</f>
        <v>47</v>
      </c>
      <c r="F2" s="1">
        <f>Tr!$F$2</f>
        <v>39</v>
      </c>
      <c r="G2" s="1">
        <f>Tr!$G$2</f>
        <v>27</v>
      </c>
      <c r="H2" s="1">
        <f>Tr!$H$2</f>
        <v>0</v>
      </c>
      <c r="I2" s="1">
        <f>Tr!$I$2</f>
        <v>0</v>
      </c>
      <c r="J2" s="1">
        <f>Tr!$J$2</f>
        <v>0</v>
      </c>
      <c r="K2" s="1">
        <f>Tr!$K$2</f>
        <v>0</v>
      </c>
      <c r="L2" s="1">
        <f>Tr!$L$2</f>
        <v>0</v>
      </c>
      <c r="M2" s="1">
        <f>Tr!$M$2</f>
        <v>0</v>
      </c>
    </row>
    <row r="3" spans="1:14" ht="15.5" x14ac:dyDescent="0.35">
      <c r="A3" s="4" t="s">
        <v>32</v>
      </c>
      <c r="B3" s="10">
        <v>58</v>
      </c>
      <c r="C3" s="10">
        <v>40</v>
      </c>
      <c r="D3" s="10">
        <v>42</v>
      </c>
      <c r="E3" s="10">
        <v>60</v>
      </c>
      <c r="F3" s="10">
        <v>64</v>
      </c>
      <c r="G3" s="10">
        <v>64</v>
      </c>
      <c r="H3" s="10"/>
      <c r="I3" s="10"/>
      <c r="J3" s="10"/>
      <c r="K3" s="10"/>
      <c r="L3" s="10"/>
      <c r="M3" s="10"/>
    </row>
    <row r="4" spans="1:14" ht="16" thickBot="1" x14ac:dyDescent="0.4">
      <c r="A4" s="5" t="s">
        <v>33</v>
      </c>
      <c r="B4" s="11">
        <f>(B3)/B2</f>
        <v>1.288888888888889</v>
      </c>
      <c r="C4" s="11">
        <f t="shared" ref="C4:M4" si="0">(C3)/C2</f>
        <v>1</v>
      </c>
      <c r="D4" s="11">
        <f t="shared" si="0"/>
        <v>1</v>
      </c>
      <c r="E4" s="11">
        <f t="shared" si="0"/>
        <v>1.2765957446808511</v>
      </c>
      <c r="F4" s="11">
        <f t="shared" si="0"/>
        <v>1.641025641025641</v>
      </c>
      <c r="G4" s="11">
        <f t="shared" si="0"/>
        <v>2.3703703703703702</v>
      </c>
      <c r="H4" s="11" t="e">
        <f t="shared" si="0"/>
        <v>#DIV/0!</v>
      </c>
      <c r="I4" s="11" t="e">
        <f t="shared" si="0"/>
        <v>#DIV/0!</v>
      </c>
      <c r="J4" s="11" t="e">
        <f t="shared" si="0"/>
        <v>#DIV/0!</v>
      </c>
      <c r="K4" s="11" t="e">
        <f t="shared" si="0"/>
        <v>#DIV/0!</v>
      </c>
      <c r="L4" s="11" t="e">
        <f t="shared" si="0"/>
        <v>#DIV/0!</v>
      </c>
      <c r="M4" s="11" t="e">
        <f t="shared" si="0"/>
        <v>#DIV/0!</v>
      </c>
    </row>
  </sheetData>
  <pageMargins left="0.31496062992125984" right="0.31496062992125984" top="0.55118110236220474" bottom="0.35433070866141736" header="0" footer="0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793D-6393-4E91-BC4E-24BB69D02C3E}">
  <dimension ref="A1:N4"/>
  <sheetViews>
    <sheetView workbookViewId="0">
      <selection activeCell="B4" sqref="B4:G4"/>
    </sheetView>
  </sheetViews>
  <sheetFormatPr baseColWidth="10" defaultRowHeight="14.5" x14ac:dyDescent="0.35"/>
  <cols>
    <col min="1" max="1" width="37.54296875" customWidth="1"/>
  </cols>
  <sheetData>
    <row r="1" spans="1:14" ht="15.5" x14ac:dyDescent="0.35">
      <c r="A1" s="9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7"/>
    </row>
    <row r="2" spans="1:14" ht="15.5" x14ac:dyDescent="0.35">
      <c r="A2" s="4" t="s">
        <v>18</v>
      </c>
      <c r="B2" s="1">
        <f>Rg!$B$2</f>
        <v>2005</v>
      </c>
      <c r="C2" s="1">
        <f>Rg!C2</f>
        <v>1849</v>
      </c>
      <c r="D2" s="1">
        <f>Rg!D2</f>
        <v>1966</v>
      </c>
      <c r="E2" s="1">
        <f>Rg!E2</f>
        <v>2182</v>
      </c>
      <c r="F2" s="1">
        <f>Rg!F2</f>
        <v>2089</v>
      </c>
      <c r="G2" s="1">
        <f>Rg!G2</f>
        <v>1908</v>
      </c>
      <c r="H2" s="1">
        <f>Rg!H2</f>
        <v>0</v>
      </c>
      <c r="I2" s="1">
        <f>Rg!I2</f>
        <v>0</v>
      </c>
      <c r="J2" s="1">
        <f>Rg!J2</f>
        <v>0</v>
      </c>
      <c r="K2" s="1">
        <f>Rg!K2</f>
        <v>0</v>
      </c>
      <c r="L2" s="1">
        <f>Rg!L2</f>
        <v>0</v>
      </c>
      <c r="M2" s="1">
        <f>Rg!M2</f>
        <v>0</v>
      </c>
    </row>
    <row r="3" spans="1:14" ht="15.5" x14ac:dyDescent="0.35">
      <c r="A3" s="4" t="s">
        <v>19</v>
      </c>
      <c r="B3" s="10">
        <v>14</v>
      </c>
      <c r="C3" s="10">
        <v>2</v>
      </c>
      <c r="D3" s="10">
        <v>6</v>
      </c>
      <c r="E3" s="10">
        <v>7</v>
      </c>
      <c r="F3" s="10">
        <v>8</v>
      </c>
      <c r="G3" s="10">
        <v>12</v>
      </c>
      <c r="H3" s="10"/>
      <c r="I3" s="10"/>
      <c r="J3" s="10"/>
      <c r="K3" s="10"/>
      <c r="L3" s="10"/>
      <c r="M3" s="10"/>
    </row>
    <row r="4" spans="1:14" ht="16" thickBot="1" x14ac:dyDescent="0.4">
      <c r="A4" s="5" t="s">
        <v>20</v>
      </c>
      <c r="B4" s="6">
        <f>(B3)/B2</f>
        <v>6.9825436408977558E-3</v>
      </c>
      <c r="C4" s="6">
        <f t="shared" ref="C4:M4" si="0">(C3)/C2</f>
        <v>1.081665765278529E-3</v>
      </c>
      <c r="D4" s="6">
        <f t="shared" si="0"/>
        <v>3.0518819938962359E-3</v>
      </c>
      <c r="E4" s="6">
        <f t="shared" si="0"/>
        <v>3.2080659945004585E-3</v>
      </c>
      <c r="F4" s="6">
        <f t="shared" si="0"/>
        <v>3.829583532790809E-3</v>
      </c>
      <c r="G4" s="6">
        <f t="shared" si="0"/>
        <v>6.2893081761006293E-3</v>
      </c>
      <c r="H4" s="6" t="e">
        <f t="shared" si="0"/>
        <v>#DIV/0!</v>
      </c>
      <c r="I4" s="6" t="e">
        <f t="shared" si="0"/>
        <v>#DIV/0!</v>
      </c>
      <c r="J4" s="6" t="e">
        <f t="shared" si="0"/>
        <v>#DIV/0!</v>
      </c>
      <c r="K4" s="6" t="e">
        <f t="shared" si="0"/>
        <v>#DIV/0!</v>
      </c>
      <c r="L4" s="6" t="e">
        <f t="shared" si="0"/>
        <v>#DIV/0!</v>
      </c>
      <c r="M4" s="6" t="e">
        <f t="shared" si="0"/>
        <v>#DIV/0!</v>
      </c>
    </row>
  </sheetData>
  <pageMargins left="0.31496062992125984" right="0.31496062992125984" top="0.55118110236220474" bottom="0.35433070866141736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C12-2941-4153-9C03-ACAE83CD5E4F}">
  <dimension ref="A1:N4"/>
  <sheetViews>
    <sheetView workbookViewId="0">
      <selection activeCell="G4" sqref="G4"/>
    </sheetView>
  </sheetViews>
  <sheetFormatPr baseColWidth="10" defaultRowHeight="14.5" x14ac:dyDescent="0.35"/>
  <cols>
    <col min="1" max="1" width="49.54296875" customWidth="1"/>
  </cols>
  <sheetData>
    <row r="1" spans="1:14" ht="15.5" x14ac:dyDescent="0.35">
      <c r="A1" s="9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7"/>
    </row>
    <row r="2" spans="1:14" ht="15.5" x14ac:dyDescent="0.35">
      <c r="A2" s="4" t="s">
        <v>25</v>
      </c>
      <c r="B2" s="1">
        <f>Rg!$B$2</f>
        <v>2005</v>
      </c>
      <c r="C2" s="1">
        <f>Rg!C2</f>
        <v>1849</v>
      </c>
      <c r="D2" s="1">
        <f>Rg!D2</f>
        <v>1966</v>
      </c>
      <c r="E2" s="1">
        <f>Rg!E2</f>
        <v>2182</v>
      </c>
      <c r="F2" s="1">
        <f>Rg!F2</f>
        <v>2089</v>
      </c>
      <c r="G2" s="1">
        <f>Rg!G2</f>
        <v>1908</v>
      </c>
      <c r="H2" s="1">
        <f>Rg!H2</f>
        <v>0</v>
      </c>
      <c r="I2" s="1">
        <f>Rg!I2</f>
        <v>0</v>
      </c>
      <c r="J2" s="1">
        <f>Rg!J2</f>
        <v>0</v>
      </c>
      <c r="K2" s="1">
        <f>Rg!K2</f>
        <v>0</v>
      </c>
      <c r="L2" s="1">
        <f>Rg!L2</f>
        <v>0</v>
      </c>
      <c r="M2" s="1">
        <f>Rg!M2</f>
        <v>0</v>
      </c>
    </row>
    <row r="3" spans="1:14" ht="15.5" x14ac:dyDescent="0.35">
      <c r="A3" s="4" t="s">
        <v>26</v>
      </c>
      <c r="B3" s="10">
        <v>10</v>
      </c>
      <c r="C3" s="10">
        <v>20</v>
      </c>
      <c r="D3" s="10">
        <v>22</v>
      </c>
      <c r="E3" s="10">
        <v>14</v>
      </c>
      <c r="F3" s="10">
        <v>15</v>
      </c>
      <c r="G3" s="10">
        <v>19</v>
      </c>
      <c r="H3" s="10"/>
      <c r="I3" s="10"/>
      <c r="J3" s="10"/>
      <c r="K3" s="10"/>
      <c r="L3" s="10"/>
      <c r="M3" s="10"/>
    </row>
    <row r="4" spans="1:14" ht="16" thickBot="1" x14ac:dyDescent="0.4">
      <c r="A4" s="5" t="s">
        <v>27</v>
      </c>
      <c r="B4" s="6">
        <f>(B3)/B2</f>
        <v>4.9875311720698253E-3</v>
      </c>
      <c r="C4" s="6">
        <f t="shared" ref="C4:M4" si="0">(C3)/C2</f>
        <v>1.081665765278529E-2</v>
      </c>
      <c r="D4" s="6">
        <f t="shared" si="0"/>
        <v>1.1190233977619531E-2</v>
      </c>
      <c r="E4" s="6">
        <f t="shared" si="0"/>
        <v>6.416131989000917E-3</v>
      </c>
      <c r="F4" s="6">
        <f t="shared" si="0"/>
        <v>7.1804691239827668E-3</v>
      </c>
      <c r="G4" s="6">
        <f t="shared" si="0"/>
        <v>9.9580712788259959E-3</v>
      </c>
      <c r="H4" s="6" t="e">
        <f t="shared" si="0"/>
        <v>#DIV/0!</v>
      </c>
      <c r="I4" s="6" t="e">
        <f t="shared" si="0"/>
        <v>#DIV/0!</v>
      </c>
      <c r="J4" s="6" t="e">
        <f t="shared" si="0"/>
        <v>#DIV/0!</v>
      </c>
      <c r="K4" s="6" t="e">
        <f t="shared" si="0"/>
        <v>#DIV/0!</v>
      </c>
      <c r="L4" s="6" t="e">
        <f t="shared" si="0"/>
        <v>#DIV/0!</v>
      </c>
      <c r="M4" s="6" t="e">
        <f t="shared" si="0"/>
        <v>#DIV/0!</v>
      </c>
    </row>
  </sheetData>
  <pageMargins left="0.31496062992125984" right="0.31496062992125984" top="0.55118110236220474" bottom="0.35433070866141736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7D15-9BE7-4295-9969-4F43C242298A}">
  <dimension ref="A1:D4"/>
  <sheetViews>
    <sheetView tabSelected="1" view="pageBreakPreview" zoomScale="60" zoomScaleNormal="100" workbookViewId="0">
      <selection activeCell="L18" sqref="L18"/>
    </sheetView>
  </sheetViews>
  <sheetFormatPr baseColWidth="10" defaultRowHeight="14.5" x14ac:dyDescent="0.35"/>
  <cols>
    <col min="1" max="1" width="46" customWidth="1"/>
    <col min="2" max="2" width="17" customWidth="1"/>
    <col min="3" max="3" width="19.36328125" customWidth="1"/>
  </cols>
  <sheetData>
    <row r="1" spans="1:4" ht="15.5" x14ac:dyDescent="0.35">
      <c r="A1" s="9" t="s">
        <v>34</v>
      </c>
      <c r="B1" s="12" t="s">
        <v>36</v>
      </c>
      <c r="C1" s="3" t="s">
        <v>37</v>
      </c>
      <c r="D1" s="7"/>
    </row>
    <row r="2" spans="1:4" ht="15.5" x14ac:dyDescent="0.35">
      <c r="A2" s="4" t="s">
        <v>29</v>
      </c>
      <c r="B2" s="13">
        <v>100</v>
      </c>
      <c r="C2" s="14"/>
    </row>
    <row r="3" spans="1:4" ht="15.5" x14ac:dyDescent="0.35">
      <c r="A3" s="4" t="s">
        <v>35</v>
      </c>
      <c r="B3" s="13">
        <v>400</v>
      </c>
      <c r="C3" s="14"/>
    </row>
    <row r="4" spans="1:4" ht="16" thickBot="1" x14ac:dyDescent="0.4">
      <c r="A4" s="5" t="s">
        <v>30</v>
      </c>
      <c r="B4" s="15">
        <f>B3/B2</f>
        <v>4</v>
      </c>
      <c r="C4" s="16" t="e">
        <f t="shared" ref="C4" si="0">C3/C2</f>
        <v>#DIV/0!</v>
      </c>
    </row>
  </sheetData>
  <pageMargins left="1.299212598425197" right="0.31496062992125984" top="0.55118110236220474" bottom="0.35433070866141736" header="0" footer="0"/>
  <pageSetup paperSize="9" scale="7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Rg</vt:lpstr>
      <vt:lpstr>Tr</vt:lpstr>
      <vt:lpstr>Tra</vt:lpstr>
      <vt:lpstr>Rf</vt:lpstr>
      <vt:lpstr>Rc</vt:lpstr>
      <vt:lpstr>RLC</vt:lpstr>
      <vt:lpstr>RLC!Área_de_impresión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Alberto Jadán Elizalde</cp:lastModifiedBy>
  <cp:lastPrinted>2019-10-22T23:56:41Z</cp:lastPrinted>
  <dcterms:created xsi:type="dcterms:W3CDTF">2019-06-14T11:47:20Z</dcterms:created>
  <dcterms:modified xsi:type="dcterms:W3CDTF">2025-10-02T20:06:21Z</dcterms:modified>
</cp:coreProperties>
</file>